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angela/Downloads/"/>
    </mc:Choice>
  </mc:AlternateContent>
  <xr:revisionPtr revIDLastSave="0" documentId="8_{EAB63C73-E503-2F42-8C3E-46711FCF7EBD}" xr6:coauthVersionLast="47" xr6:coauthVersionMax="47" xr10:uidLastSave="{00000000-0000-0000-0000-000000000000}"/>
  <bookViews>
    <workbookView xWindow="60" yWindow="860" windowWidth="29400" windowHeight="16520" xr2:uid="{00000000-000D-0000-FFFF-FFFF00000000}"/>
  </bookViews>
  <sheets>
    <sheet name="Introductions" sheetId="27" r:id="rId1"/>
    <sheet name="Assumptions" sheetId="29" r:id="rId2"/>
    <sheet name="Carbon Cost Calculations" sheetId="3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1" l="1"/>
  <c r="D12" i="31"/>
  <c r="D11" i="31"/>
  <c r="E14" i="29"/>
  <c r="D6" i="31" s="1"/>
  <c r="D14" i="29"/>
  <c r="D5" i="31" s="1"/>
  <c r="C14" i="29"/>
  <c r="D4" i="31" s="1"/>
  <c r="C4" i="31"/>
  <c r="E4" i="31" s="1"/>
  <c r="G4" i="31"/>
  <c r="G5" i="31" s="1"/>
  <c r="G6" i="31" s="1"/>
  <c r="E11" i="31"/>
  <c r="G11" i="31"/>
  <c r="E12" i="31"/>
  <c r="G12" i="31"/>
  <c r="E13" i="31"/>
  <c r="G13" i="31"/>
  <c r="F12" i="31" l="1"/>
  <c r="H12" i="31" s="1"/>
  <c r="D19" i="31" s="1"/>
  <c r="F4" i="31"/>
  <c r="F11" i="31"/>
  <c r="F13" i="31"/>
  <c r="C5" i="31"/>
  <c r="H11" i="31"/>
  <c r="D18" i="31" s="1"/>
  <c r="H13" i="31"/>
  <c r="D20" i="31" s="1"/>
  <c r="C6" i="31" l="1"/>
  <c r="E6" i="31" s="1"/>
  <c r="F6" i="31" s="1"/>
  <c r="H6" i="31" s="1"/>
  <c r="I6" i="31" s="1"/>
  <c r="C20" i="31" s="1"/>
  <c r="E20" i="31" s="1"/>
  <c r="E5" i="31"/>
  <c r="F5" i="31" s="1"/>
  <c r="H5" i="31" s="1"/>
  <c r="I5" i="31" s="1"/>
  <c r="C19" i="31" s="1"/>
  <c r="E19" i="31" s="1"/>
  <c r="H4" i="31"/>
  <c r="I4" i="31" s="1"/>
  <c r="C18" i="31" s="1"/>
  <c r="E18" i="31" s="1"/>
</calcChain>
</file>

<file path=xl/sharedStrings.xml><?xml version="1.0" encoding="utf-8"?>
<sst xmlns="http://schemas.openxmlformats.org/spreadsheetml/2006/main" count="79" uniqueCount="66">
  <si>
    <t>AASB S2 &amp; SAFEGUARD CARBON COST REPORTING TOOL</t>
  </si>
  <si>
    <t>PURPOSE</t>
  </si>
  <si>
    <r>
      <t xml:space="preserve">This Excel workbook enables organisations to calculate and visualise their carbon-related financial exposure by integrating Internal Carbon Pricing (ICP) and Safeguard Mechanism compliance costs. It supports strategic decision-making, risk management, and AASB S2-aligned climate disclosures across key reporting years (2030, 2040, 2050).
</t>
    </r>
    <r>
      <rPr>
        <b/>
        <sz val="11"/>
        <color rgb="FF000000"/>
        <rFont val="Arial"/>
        <family val="2"/>
        <scheme val="minor"/>
      </rPr>
      <t>Internal Carbon Pricing Calculator</t>
    </r>
    <r>
      <rPr>
        <sz val="11"/>
        <color rgb="FF000000"/>
        <rFont val="Arial"/>
        <family val="2"/>
        <scheme val="minor"/>
      </rPr>
      <t xml:space="preserve">
– Applies a selected carbon price pathway (Gov't, Market, or Custom) to total emissions.
– Supports scenario analysis and shadow pricing for strategic planning and investment decisions.
– Aligns with AASB S2 Clause 29(f) for internal carbon pricing disclosure.
</t>
    </r>
    <r>
      <rPr>
        <b/>
        <sz val="11"/>
        <color rgb="FF000000"/>
        <rFont val="Arial"/>
        <family val="2"/>
        <scheme val="minor"/>
      </rPr>
      <t xml:space="preserve">
Safeguard Compliance Calculator
</t>
    </r>
    <r>
      <rPr>
        <sz val="11"/>
        <color rgb="FF000000"/>
        <rFont val="Arial"/>
        <family val="2"/>
        <scheme val="minor"/>
      </rPr>
      <t xml:space="preserve">– Calculates mandatory ACCU purchase costs for entities regulated under Australia’s Safeguard Mechanism.
– Tracks emissions against baseline thresholds and models compliance liabilities.
</t>
    </r>
    <r>
      <rPr>
        <b/>
        <sz val="11"/>
        <color rgb="FF000000"/>
        <rFont val="Arial"/>
        <family val="2"/>
        <scheme val="minor"/>
      </rPr>
      <t>Total Carbon Exposure Summary</t>
    </r>
    <r>
      <rPr>
        <sz val="11"/>
        <color rgb="FF000000"/>
        <rFont val="Arial"/>
        <family val="2"/>
        <scheme val="minor"/>
      </rPr>
      <t xml:space="preserve">
– Consolidates internal and regulatory carbon costs for a complete financial overview.
– Assists with climate risk reporting, governance discussions, and financial planning.
⭐ Why This Is Valuable:
1) This tool improves visibility over both voluntary and regulatory carbon costs, enabling organisations to:
2) Quantify and manage transition risks linked to carbon pricing.
3) Support credible climate-related financial disclosures under AASB S2.
4) Align internal strategies with decarbonisation targets and compliance obligations.
5) Prepare for investor scrutiny, board reporting, and third-party assurance.
</t>
    </r>
  </si>
  <si>
    <t>HOW TO USE THIS WORKBOOK</t>
  </si>
  <si>
    <t xml:space="preserve">1) Complete the Assumptions sheet:
– Enter emissions, targets, offsets, and select a carbon price pathway.
– Safeguard companies: input baseline and ACCU price.
2) Review carbon costs in the Carbon Cost Calculations sheet:
– Check internal carbon pricing and compliance costs.
3) Analyse total exposure using the Summary Table.
4) Adjust scenarios by updating carbon price or ACCU assumptions.
5) Record data sources and methods for transparency.
6) Use outputs for budgeting, risk management, and AASB S2 reporting.
</t>
  </si>
  <si>
    <t>CONTACT INFORMATION</t>
  </si>
  <si>
    <r>
      <t xml:space="preserve">For assistance with this template or questions about ASRS compliance, please contact:
</t>
    </r>
    <r>
      <rPr>
        <b/>
        <sz val="12"/>
        <color rgb="FF000000"/>
        <rFont val="Arial"/>
        <family val="2"/>
        <scheme val="minor"/>
      </rPr>
      <t>Avarni Pty Ltd
Email:</t>
    </r>
    <r>
      <rPr>
        <sz val="12"/>
        <color rgb="FF000000"/>
        <rFont val="Arial"/>
        <family val="2"/>
        <scheme val="minor"/>
      </rPr>
      <t xml:space="preserve"> support@avarni.co
</t>
    </r>
    <r>
      <rPr>
        <b/>
        <sz val="12"/>
        <color rgb="FF000000"/>
        <rFont val="Arial"/>
        <family val="2"/>
        <scheme val="minor"/>
      </rPr>
      <t>Website:</t>
    </r>
    <r>
      <rPr>
        <sz val="12"/>
        <color rgb="FF000000"/>
        <rFont val="Arial"/>
        <family val="2"/>
        <scheme val="minor"/>
      </rPr>
      <t xml:space="preserve"> www.avarni.co
</t>
    </r>
    <r>
      <rPr>
        <i/>
        <sz val="12"/>
        <color rgb="FF000000"/>
        <rFont val="Arial"/>
        <family val="2"/>
        <scheme val="minor"/>
      </rPr>
      <t xml:space="preserve">This tool is not a substitute for professional advice and should be used alongside professional judgment and consultation of the full AASB S2 standard. </t>
    </r>
  </si>
  <si>
    <r>
      <t xml:space="preserve">1️⃣ </t>
    </r>
    <r>
      <rPr>
        <b/>
        <sz val="11"/>
        <color theme="1"/>
        <rFont val="Arial"/>
        <family val="2"/>
        <scheme val="minor"/>
      </rPr>
      <t>Company Profile &amp; Emissions Inputs</t>
    </r>
  </si>
  <si>
    <r>
      <rPr>
        <b/>
        <sz val="11"/>
        <color theme="1"/>
        <rFont val="Arial"/>
        <family val="2"/>
        <scheme val="minor"/>
      </rPr>
      <t xml:space="preserve">Purpose: </t>
    </r>
    <r>
      <rPr>
        <sz val="11"/>
        <color theme="1"/>
        <rFont val="Arial"/>
        <family val="2"/>
        <scheme val="minor"/>
      </rPr>
      <t xml:space="preserve">Defines your emissions, targets, offset strategy, and carbon price pathway. These inputs drive calculations of internal carbon costs and regulatory liabilities, linking your climate impact to financial exposure.
</t>
    </r>
    <r>
      <rPr>
        <b/>
        <sz val="11"/>
        <color theme="1"/>
        <rFont val="Arial"/>
        <family val="2"/>
        <scheme val="minor"/>
      </rPr>
      <t>Safeguard vs Non-Safeguard</t>
    </r>
    <r>
      <rPr>
        <sz val="11"/>
        <color theme="1"/>
        <rFont val="Arial"/>
        <family val="2"/>
        <scheme val="minor"/>
      </rPr>
      <t xml:space="preserve">
</t>
    </r>
    <r>
      <rPr>
        <b/>
        <sz val="11"/>
        <color theme="1"/>
        <rFont val="Arial"/>
        <family val="2"/>
        <scheme val="minor"/>
      </rPr>
      <t>-Safeguard Company:</t>
    </r>
    <r>
      <rPr>
        <sz val="11"/>
        <color theme="1"/>
        <rFont val="Arial"/>
        <family val="2"/>
        <scheme val="minor"/>
      </rPr>
      <t xml:space="preserve"> An organisation regulated under Australia’s Safeguard Mechanism, which applies to facilities emitting 100,000 tCO₂e or more of Scope 1 emissions per year.
      -</t>
    </r>
    <r>
      <rPr>
        <b/>
        <sz val="11"/>
        <color theme="1"/>
        <rFont val="Arial"/>
        <family val="2"/>
        <scheme val="minor"/>
      </rPr>
      <t>Only Scope 1?</t>
    </r>
    <r>
      <rPr>
        <sz val="11"/>
        <color theme="1"/>
        <rFont val="Arial"/>
        <family val="2"/>
        <scheme val="minor"/>
      </rPr>
      <t xml:space="preserve"> The Safeguard Mechanism covers only Scope 1 (direct) emissions — it does not apply to Scope 2 or 3 emissions.
      -</t>
    </r>
    <r>
      <rPr>
        <b/>
        <sz val="11"/>
        <color theme="1"/>
        <rFont val="Arial"/>
        <family val="2"/>
        <scheme val="minor"/>
      </rPr>
      <t>What are the implications?</t>
    </r>
    <r>
      <rPr>
        <sz val="11"/>
        <color theme="1"/>
        <rFont val="Arial"/>
        <family val="2"/>
        <scheme val="minor"/>
      </rPr>
      <t xml:space="preserve"> Companies exceeding their assigned baseline must purchase Australian Carbon Credit Units (ACCUs) to offset excess Scope 1 emissions. This ensures large emitters contribute to national emissions reduction targets.
</t>
    </r>
    <r>
      <rPr>
        <b/>
        <sz val="11"/>
        <color theme="1"/>
        <rFont val="Arial"/>
        <family val="2"/>
        <scheme val="minor"/>
      </rPr>
      <t>Carbon Price Scenarios</t>
    </r>
    <r>
      <rPr>
        <sz val="11"/>
        <color theme="1"/>
        <rFont val="Arial"/>
        <family val="2"/>
        <scheme val="minor"/>
      </rPr>
      <t xml:space="preserve">
</t>
    </r>
    <r>
      <rPr>
        <b/>
        <sz val="11"/>
        <color theme="1"/>
        <rFont val="Arial"/>
        <family val="2"/>
        <scheme val="minor"/>
      </rPr>
      <t>1) Gov't Trajectory:</t>
    </r>
    <r>
      <rPr>
        <sz val="11"/>
        <color theme="1"/>
        <rFont val="Arial"/>
        <family val="2"/>
        <scheme val="minor"/>
      </rPr>
      <t xml:space="preserve"> Policy-based carbon price forecasts aligned with Australia’s climate regulations. Assumes steady, regulated price growth.
</t>
    </r>
    <r>
      <rPr>
        <b/>
        <sz val="11"/>
        <color theme="1"/>
        <rFont val="Arial"/>
        <family val="2"/>
        <scheme val="minor"/>
      </rPr>
      <t>2) Market Expectation:</t>
    </r>
    <r>
      <rPr>
        <sz val="11"/>
        <color theme="1"/>
        <rFont val="Arial"/>
        <family val="2"/>
        <scheme val="minor"/>
      </rPr>
      <t xml:space="preserve"> Reflects faster carbon price increases driven by global market dynamics, such as:
</t>
    </r>
    <r>
      <rPr>
        <b/>
        <sz val="11"/>
        <color theme="1"/>
        <rFont val="Arial"/>
        <family val="2"/>
        <scheme val="minor"/>
      </rPr>
      <t xml:space="preserve">3) Custom: </t>
    </r>
    <r>
      <rPr>
        <sz val="11"/>
        <color theme="1"/>
        <rFont val="Arial"/>
        <family val="2"/>
        <scheme val="minor"/>
      </rPr>
      <t xml:space="preserve">User-defined price pathway to align with internal risk appetite, investment thresholds, or voluntary climate targets.
</t>
    </r>
    <r>
      <rPr>
        <b/>
        <sz val="11"/>
        <color theme="1"/>
        <rFont val="Arial"/>
        <family val="2"/>
        <scheme val="minor"/>
      </rPr>
      <t>4) ACCU Pathway:</t>
    </r>
    <r>
      <rPr>
        <sz val="11"/>
        <color theme="1"/>
        <rFont val="Arial"/>
        <family val="2"/>
        <scheme val="minor"/>
      </rPr>
      <t xml:space="preserve"> Projected cost of Australian Carbon Credit Units (ACCUs) for Safeguard compliance. Based on current market rates with potential growth due to increased demand and policy tightening.</t>
    </r>
  </si>
  <si>
    <t>Section</t>
  </si>
  <si>
    <t xml:space="preserve">Question </t>
  </si>
  <si>
    <t>Input</t>
  </si>
  <si>
    <t>Notes</t>
  </si>
  <si>
    <r>
      <t xml:space="preserve">📌 </t>
    </r>
    <r>
      <rPr>
        <b/>
        <sz val="11"/>
        <color theme="1"/>
        <rFont val="Arial"/>
        <family val="2"/>
        <scheme val="minor"/>
      </rPr>
      <t>Company Profile</t>
    </r>
  </si>
  <si>
    <t>Company Type</t>
  </si>
  <si>
    <t>Safeguard</t>
  </si>
  <si>
    <t>Drives whether regulatory fields are activated</t>
  </si>
  <si>
    <r>
      <t xml:space="preserve">♻️ </t>
    </r>
    <r>
      <rPr>
        <b/>
        <sz val="11"/>
        <color theme="1"/>
        <rFont val="Arial"/>
        <family val="2"/>
        <scheme val="minor"/>
      </rPr>
      <t>Offsets Strategy</t>
    </r>
  </si>
  <si>
    <t>Offsets Planned (%)</t>
  </si>
  <si>
    <t>Portion of emissions to be covered by ACCUs or equivalent</t>
  </si>
  <si>
    <r>
      <t xml:space="preserve">💲 </t>
    </r>
    <r>
      <rPr>
        <b/>
        <sz val="11"/>
        <color theme="1"/>
        <rFont val="Arial"/>
        <family val="2"/>
        <scheme val="minor"/>
      </rPr>
      <t>Carbon Price Scenario</t>
    </r>
  </si>
  <si>
    <t>Price Pathway</t>
  </si>
  <si>
    <t>Market Expectations</t>
  </si>
  <si>
    <t>Links to pre-defined or manual carbon price input</t>
  </si>
  <si>
    <t>Custom Carbon Price</t>
  </si>
  <si>
    <t>Only active if "Custom" is selected</t>
  </si>
  <si>
    <t xml:space="preserve"> </t>
  </si>
  <si>
    <t>2030</t>
  </si>
  <si>
    <t>2040</t>
  </si>
  <si>
    <t>2050</t>
  </si>
  <si>
    <t>Forecasted Scope 1 Emissions</t>
  </si>
  <si>
    <t>Forecasted Scope 2 Emissions</t>
  </si>
  <si>
    <t>Forecasted Scope 3 Emissions</t>
  </si>
  <si>
    <t>Total Forecasted Emissions</t>
  </si>
  <si>
    <t>For Safeguard companies</t>
  </si>
  <si>
    <t>Baseline Emissions</t>
  </si>
  <si>
    <t>Safeguard Baseline</t>
  </si>
  <si>
    <t>Only for Safeguard companies</t>
  </si>
  <si>
    <t>ACCU Price</t>
  </si>
  <si>
    <t>Default market price</t>
  </si>
  <si>
    <t>Year</t>
  </si>
  <si>
    <t>ACCU Pathway</t>
  </si>
  <si>
    <t xml:space="preserve">Gov't Trajectory </t>
  </si>
  <si>
    <t>Market Expectation</t>
  </si>
  <si>
    <t>Custom</t>
  </si>
  <si>
    <r>
      <t xml:space="preserve">1️⃣ </t>
    </r>
    <r>
      <rPr>
        <b/>
        <sz val="11"/>
        <color theme="1"/>
        <rFont val="Arial"/>
        <family val="2"/>
        <scheme val="minor"/>
      </rPr>
      <t>Internal Carbon Pricing Calculation</t>
    </r>
  </si>
  <si>
    <r>
      <t xml:space="preserve">This table calculates your internal carbon cost by applying a selected carbon price pathway to total emissions (Scopes 1, 2, 3). It reflects a notional cost used for risk management, investment planning, and AASB S2 disclosures. Offsets reduce the internal cost based on your planned offset strategy.
</t>
    </r>
    <r>
      <rPr>
        <b/>
        <sz val="11"/>
        <color theme="1"/>
        <rFont val="Arial"/>
        <family val="2"/>
        <scheme val="minor"/>
      </rPr>
      <t xml:space="preserve">
Purpose:</t>
    </r>
    <r>
      <rPr>
        <sz val="11"/>
        <color theme="1"/>
        <rFont val="Arial"/>
        <family val="2"/>
        <scheme val="minor"/>
      </rPr>
      <t xml:space="preserve"> Simulate carbon exposure for strategic decision-making.
</t>
    </r>
    <r>
      <rPr>
        <b/>
        <sz val="11"/>
        <color theme="1"/>
        <rFont val="Arial"/>
        <family val="2"/>
        <scheme val="minor"/>
      </rPr>
      <t>Key Point:</t>
    </r>
    <r>
      <rPr>
        <sz val="11"/>
        <color theme="1"/>
        <rFont val="Arial"/>
        <family val="2"/>
        <scheme val="minor"/>
      </rPr>
      <t xml:space="preserve"> This is not a direct </t>
    </r>
    <r>
      <rPr>
        <b/>
        <sz val="11"/>
        <color theme="1"/>
        <rFont val="Arial"/>
        <family val="2"/>
        <scheme val="minor"/>
      </rPr>
      <t>financial liability</t>
    </r>
    <r>
      <rPr>
        <sz val="11"/>
        <color theme="1"/>
        <rFont val="Arial"/>
        <family val="2"/>
        <scheme val="minor"/>
      </rPr>
      <t xml:space="preserve"> but supports climate risk analysis and internal pricing policies.
</t>
    </r>
    <r>
      <rPr>
        <b/>
        <sz val="11"/>
        <color theme="1"/>
        <rFont val="Arial"/>
        <family val="2"/>
        <scheme val="minor"/>
      </rPr>
      <t>Use Case:</t>
    </r>
    <r>
      <rPr>
        <sz val="11"/>
        <color theme="1"/>
        <rFont val="Arial"/>
        <family val="2"/>
        <scheme val="minor"/>
      </rPr>
      <t xml:space="preserve"> Inform project evaluations, decarbonisation planning, and climate-related financial reporting.</t>
    </r>
  </si>
  <si>
    <r>
      <t xml:space="preserve">💲 </t>
    </r>
    <r>
      <rPr>
        <b/>
        <sz val="11"/>
        <color theme="0"/>
        <rFont val="Arial"/>
        <family val="2"/>
        <scheme val="minor"/>
      </rPr>
      <t>Carbon Price Scenario</t>
    </r>
  </si>
  <si>
    <t>Total Emissions (tCO2e)</t>
  </si>
  <si>
    <t>Internal Carbon Price (AUD/tCO2e)</t>
  </si>
  <si>
    <t>Gross Carbon Cost (AUD)</t>
  </si>
  <si>
    <t>Offsets (%)</t>
  </si>
  <si>
    <t>Offsets Value (AUD)</t>
  </si>
  <si>
    <t>Net ICP Cost (AUD)</t>
  </si>
  <si>
    <r>
      <t xml:space="preserve">2️⃣ </t>
    </r>
    <r>
      <rPr>
        <b/>
        <sz val="11"/>
        <color theme="1"/>
        <rFont val="Arial"/>
        <family val="2"/>
        <scheme val="minor"/>
      </rPr>
      <t>Safeguard Compliance Cost Calculation</t>
    </r>
  </si>
  <si>
    <r>
      <t xml:space="preserve">This table calculates your actual compliance cost under Australia’s Safeguard Mechanism by determining excess Scope 1 emissions above your baseline and applying the ACCU price. This represents a real financial obligation requiring the purchase of carbon credits (ACCUs).
</t>
    </r>
    <r>
      <rPr>
        <b/>
        <sz val="11"/>
        <color theme="1"/>
        <rFont val="Arial"/>
        <family val="2"/>
        <scheme val="minor"/>
      </rPr>
      <t xml:space="preserve">
Purpose:</t>
    </r>
    <r>
      <rPr>
        <sz val="11"/>
        <color theme="1"/>
        <rFont val="Arial"/>
        <family val="2"/>
        <scheme val="minor"/>
      </rPr>
      <t xml:space="preserve"> Forecast regulatory costs for exceeding emissions baselines.
</t>
    </r>
    <r>
      <rPr>
        <b/>
        <sz val="11"/>
        <color theme="1"/>
        <rFont val="Arial"/>
        <family val="2"/>
        <scheme val="minor"/>
      </rPr>
      <t xml:space="preserve">Key Point: </t>
    </r>
    <r>
      <rPr>
        <sz val="11"/>
        <color theme="1"/>
        <rFont val="Arial"/>
        <family val="2"/>
        <scheme val="minor"/>
      </rPr>
      <t xml:space="preserve">Applies only to Safeguard companies and covers Scope 1 emissions.
</t>
    </r>
    <r>
      <rPr>
        <b/>
        <sz val="11"/>
        <color theme="1"/>
        <rFont val="Arial"/>
        <family val="2"/>
        <scheme val="minor"/>
      </rPr>
      <t xml:space="preserve">Use Case: </t>
    </r>
    <r>
      <rPr>
        <sz val="11"/>
        <color theme="1"/>
        <rFont val="Arial"/>
        <family val="2"/>
        <scheme val="minor"/>
      </rPr>
      <t>Budgeting for ACCU purchases, financial risk management, and regulatory reporting.</t>
    </r>
  </si>
  <si>
    <t>Total Emissions (tCO₂e)</t>
  </si>
  <si>
    <t>Safeguard Baseline (tCO₂e)</t>
  </si>
  <si>
    <t>Excess Emissions (tCO₂e)</t>
  </si>
  <si>
    <t>ACCU Price (AUD/tCO₂e)</t>
  </si>
  <si>
    <t>Compliance Cost (AUD)</t>
  </si>
  <si>
    <r>
      <t xml:space="preserve">3️⃣ </t>
    </r>
    <r>
      <rPr>
        <b/>
        <sz val="11"/>
        <color theme="1"/>
        <rFont val="Arial"/>
        <family val="2"/>
        <scheme val="minor"/>
      </rPr>
      <t>Total Carbon Exposure Summary</t>
    </r>
  </si>
  <si>
    <r>
      <t xml:space="preserve">This table consolidates your Net Internal Carbon Cost and Safeguard Compliance Cost to provide a complete view of carbon-related financial exposure across 2030, 2040, and 2050.
</t>
    </r>
    <r>
      <rPr>
        <b/>
        <sz val="11"/>
        <color theme="1"/>
        <rFont val="Arial"/>
        <family val="2"/>
        <scheme val="minor"/>
      </rPr>
      <t>Purpose:</t>
    </r>
    <r>
      <rPr>
        <sz val="11"/>
        <color theme="1"/>
        <rFont val="Arial"/>
        <family val="2"/>
        <scheme val="minor"/>
      </rPr>
      <t xml:space="preserve"> Present a holistic overview of carbon costs for both internal strategy and regulatory compliance.
</t>
    </r>
    <r>
      <rPr>
        <b/>
        <sz val="11"/>
        <color theme="1"/>
        <rFont val="Arial"/>
        <family val="2"/>
        <scheme val="minor"/>
      </rPr>
      <t>Key Point:</t>
    </r>
    <r>
      <rPr>
        <sz val="11"/>
        <color theme="1"/>
        <rFont val="Arial"/>
        <family val="2"/>
        <scheme val="minor"/>
      </rPr>
      <t xml:space="preserve"> Distinguishes between notional internal costs and actual regulatory liabilities.
</t>
    </r>
    <r>
      <rPr>
        <b/>
        <sz val="11"/>
        <color theme="1"/>
        <rFont val="Arial"/>
        <family val="2"/>
        <scheme val="minor"/>
      </rPr>
      <t>Use Case:</t>
    </r>
    <r>
      <rPr>
        <sz val="11"/>
        <color theme="1"/>
        <rFont val="Arial"/>
        <family val="2"/>
        <scheme val="minor"/>
      </rPr>
      <t xml:space="preserve"> Support board-level reporting, climate risk disclosures (AASB S2 Clause 21 &amp; 33), and long-term financial planning.</t>
    </r>
  </si>
  <si>
    <t>Net Internal Carbon Cost</t>
  </si>
  <si>
    <t>Safeguard Compliance Cost</t>
  </si>
  <si>
    <t>Total Carbon Exposure (AUD)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</si>
</sst>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22" x14ac:knownFonts="1">
    <font>
      <sz val="11"/>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b/>
      <sz val="15"/>
      <color theme="3"/>
      <name val="Arial"/>
      <family val="2"/>
      <scheme val="minor"/>
    </font>
    <font>
      <b/>
      <sz val="12"/>
      <color theme="1"/>
      <name val="Arial"/>
      <family val="2"/>
      <scheme val="minor"/>
    </font>
    <font>
      <b/>
      <sz val="13"/>
      <color theme="3"/>
      <name val="Arial"/>
      <family val="2"/>
      <scheme val="minor"/>
    </font>
    <font>
      <sz val="12"/>
      <color theme="0"/>
      <name val="Arial"/>
      <family val="2"/>
      <scheme val="minor"/>
    </font>
    <font>
      <b/>
      <sz val="11"/>
      <color theme="1"/>
      <name val="Arial"/>
      <family val="2"/>
      <scheme val="minor"/>
    </font>
    <font>
      <b/>
      <sz val="20"/>
      <color theme="3"/>
      <name val="Arial"/>
      <family val="2"/>
      <scheme val="minor"/>
    </font>
    <font>
      <sz val="11"/>
      <color rgb="FF000000"/>
      <name val="Arial"/>
      <family val="2"/>
      <scheme val="minor"/>
    </font>
    <font>
      <b/>
      <sz val="11"/>
      <color rgb="FF000000"/>
      <name val="Arial"/>
      <family val="2"/>
      <scheme val="minor"/>
    </font>
    <font>
      <sz val="11"/>
      <color theme="1"/>
      <name val="Arial"/>
      <family val="2"/>
      <scheme val="minor"/>
    </font>
    <font>
      <sz val="12"/>
      <color rgb="FF000000"/>
      <name val="Arial"/>
      <family val="2"/>
      <scheme val="minor"/>
    </font>
    <font>
      <b/>
      <sz val="12"/>
      <color rgb="FF000000"/>
      <name val="Arial"/>
      <family val="2"/>
      <scheme val="minor"/>
    </font>
    <font>
      <i/>
      <sz val="12"/>
      <color rgb="FF000000"/>
      <name val="Arial"/>
      <family val="2"/>
      <scheme val="minor"/>
    </font>
    <font>
      <b/>
      <sz val="12"/>
      <color theme="0"/>
      <name val="Arial"/>
      <family val="2"/>
      <scheme val="minor"/>
    </font>
    <font>
      <sz val="10"/>
      <color theme="1"/>
      <name val="Arial Unicode MS"/>
      <family val="2"/>
    </font>
    <font>
      <b/>
      <sz val="11"/>
      <color theme="0"/>
      <name val="Arial"/>
      <family val="2"/>
      <scheme val="minor"/>
    </font>
    <font>
      <b/>
      <sz val="18"/>
      <color theme="1"/>
      <name val="Arial"/>
      <family val="2"/>
      <scheme val="minor"/>
    </font>
    <font>
      <sz val="14"/>
      <color theme="1"/>
      <name val="Arial"/>
      <family val="2"/>
      <scheme val="minor"/>
    </font>
    <font>
      <b/>
      <sz val="14"/>
      <color theme="1"/>
      <name val="Arial"/>
      <family val="2"/>
      <scheme val="minor"/>
    </font>
  </fonts>
  <fills count="9">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rgb="FFE8EFFD"/>
        <bgColor indexed="64"/>
      </patternFill>
    </fill>
    <fill>
      <patternFill patternType="solid">
        <fgColor rgb="FF3168E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6"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ck">
        <color rgb="FF3168E2"/>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ck">
        <color rgb="FF3168E2"/>
      </bottom>
      <diagonal/>
    </border>
    <border>
      <left style="thin">
        <color theme="0"/>
      </left>
      <right/>
      <top style="thin">
        <color theme="0"/>
      </top>
      <bottom style="thin">
        <color theme="0"/>
      </bottom>
      <diagonal/>
    </border>
    <border>
      <left/>
      <right style="thin">
        <color theme="0"/>
      </right>
      <top style="thin">
        <color theme="0"/>
      </top>
      <bottom/>
      <diagonal/>
    </border>
  </borders>
  <cellStyleXfs count="11">
    <xf numFmtId="0" fontId="0" fillId="0" borderId="0"/>
    <xf numFmtId="0" fontId="4" fillId="0" borderId="1" applyNumberFormat="0" applyFill="0" applyAlignment="0" applyProtection="0"/>
    <xf numFmtId="0" fontId="6" fillId="0" borderId="2" applyNumberFormat="0" applyFill="0" applyAlignment="0" applyProtection="0"/>
    <xf numFmtId="0" fontId="7" fillId="2" borderId="0" applyNumberFormat="0" applyBorder="0" applyAlignment="0" applyProtection="0"/>
    <xf numFmtId="0" fontId="3" fillId="3" borderId="0" applyNumberFormat="0" applyBorder="0" applyAlignment="0" applyProtection="0"/>
    <xf numFmtId="0" fontId="3" fillId="0" borderId="0"/>
    <xf numFmtId="0" fontId="12" fillId="0" borderId="0"/>
    <xf numFmtId="0" fontId="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51">
    <xf numFmtId="0" fontId="0" fillId="0" borderId="0" xfId="0"/>
    <xf numFmtId="0" fontId="3" fillId="0" borderId="3" xfId="5" applyBorder="1"/>
    <xf numFmtId="0" fontId="3" fillId="0" borderId="6" xfId="5" applyBorder="1"/>
    <xf numFmtId="0" fontId="6" fillId="0" borderId="4" xfId="2" applyBorder="1"/>
    <xf numFmtId="0" fontId="3" fillId="0" borderId="8" xfId="5" applyBorder="1"/>
    <xf numFmtId="0" fontId="6" fillId="0" borderId="9" xfId="2" applyBorder="1"/>
    <xf numFmtId="0" fontId="8" fillId="0" borderId="0" xfId="0" applyFont="1"/>
    <xf numFmtId="0" fontId="5" fillId="5" borderId="3" xfId="7" applyFont="1" applyFill="1" applyBorder="1" applyAlignment="1">
      <alignment horizontal="left" vertical="center" wrapText="1"/>
    </xf>
    <xf numFmtId="0" fontId="0" fillId="6" borderId="6" xfId="0" applyFill="1" applyBorder="1"/>
    <xf numFmtId="0" fontId="0" fillId="6" borderId="3" xfId="0" applyFill="1" applyBorder="1"/>
    <xf numFmtId="0" fontId="0" fillId="7" borderId="6" xfId="0" applyFill="1" applyBorder="1"/>
    <xf numFmtId="0" fontId="0" fillId="7" borderId="3" xfId="0" applyFill="1" applyBorder="1"/>
    <xf numFmtId="0" fontId="0" fillId="6" borderId="11" xfId="0" applyFill="1" applyBorder="1"/>
    <xf numFmtId="0" fontId="0" fillId="6" borderId="10" xfId="0" applyFill="1" applyBorder="1"/>
    <xf numFmtId="0" fontId="0" fillId="7" borderId="10" xfId="0" applyFill="1" applyBorder="1"/>
    <xf numFmtId="0" fontId="17" fillId="0" borderId="0" xfId="0" applyFont="1"/>
    <xf numFmtId="0" fontId="0" fillId="0" borderId="0" xfId="0" applyAlignment="1">
      <alignment horizontal="left"/>
    </xf>
    <xf numFmtId="0" fontId="0" fillId="0" borderId="0" xfId="0" applyAlignment="1">
      <alignment horizontal="left" vertical="center"/>
    </xf>
    <xf numFmtId="9" fontId="0" fillId="0" borderId="0" xfId="10" applyFont="1"/>
    <xf numFmtId="44" fontId="0" fillId="0" borderId="0" xfId="9" applyFont="1"/>
    <xf numFmtId="0" fontId="16" fillId="5" borderId="3" xfId="7" applyFont="1" applyFill="1" applyBorder="1" applyAlignment="1">
      <alignment horizontal="left" vertical="center" wrapText="1"/>
    </xf>
    <xf numFmtId="0" fontId="0" fillId="6" borderId="6" xfId="0" applyFill="1" applyBorder="1" applyAlignment="1">
      <alignment horizontal="left" vertical="center"/>
    </xf>
    <xf numFmtId="0" fontId="17" fillId="6" borderId="3" xfId="0" applyFont="1" applyFill="1" applyBorder="1"/>
    <xf numFmtId="0" fontId="0" fillId="7" borderId="6" xfId="0" applyFill="1" applyBorder="1" applyAlignment="1">
      <alignment horizontal="left" vertical="center"/>
    </xf>
    <xf numFmtId="43" fontId="0" fillId="7" borderId="3" xfId="8" applyFont="1" applyFill="1" applyBorder="1"/>
    <xf numFmtId="6" fontId="0" fillId="0" borderId="0" xfId="0" applyNumberFormat="1"/>
    <xf numFmtId="0" fontId="19" fillId="0" borderId="0" xfId="0" applyFont="1"/>
    <xf numFmtId="0" fontId="16" fillId="5" borderId="5" xfId="7" applyFont="1" applyFill="1" applyBorder="1" applyAlignment="1">
      <alignment horizontal="left" vertical="center" wrapText="1"/>
    </xf>
    <xf numFmtId="43" fontId="0" fillId="0" borderId="0" xfId="0" applyNumberFormat="1"/>
    <xf numFmtId="9" fontId="0" fillId="0" borderId="0" xfId="0" applyNumberFormat="1"/>
    <xf numFmtId="43" fontId="0" fillId="6" borderId="3" xfId="0" applyNumberFormat="1" applyFill="1" applyBorder="1"/>
    <xf numFmtId="43" fontId="0" fillId="7" borderId="3" xfId="0" applyNumberFormat="1" applyFill="1" applyBorder="1"/>
    <xf numFmtId="43" fontId="0" fillId="6" borderId="4" xfId="0" applyNumberFormat="1" applyFill="1" applyBorder="1"/>
    <xf numFmtId="44" fontId="0" fillId="6" borderId="3" xfId="9" applyFont="1" applyFill="1" applyBorder="1"/>
    <xf numFmtId="44" fontId="0" fillId="0" borderId="0" xfId="0" applyNumberFormat="1"/>
    <xf numFmtId="43" fontId="0" fillId="6" borderId="3" xfId="8" applyFont="1" applyFill="1" applyBorder="1"/>
    <xf numFmtId="43" fontId="0" fillId="6" borderId="3" xfId="8" applyFont="1" applyFill="1" applyBorder="1" applyAlignment="1">
      <alignment wrapText="1"/>
    </xf>
    <xf numFmtId="44" fontId="0" fillId="0" borderId="0" xfId="9" applyFont="1" applyAlignment="1">
      <alignment wrapText="1"/>
    </xf>
    <xf numFmtId="0" fontId="20" fillId="8" borderId="0" xfId="0" applyFont="1" applyFill="1"/>
    <xf numFmtId="0" fontId="0" fillId="8" borderId="0" xfId="0" applyFill="1"/>
    <xf numFmtId="0" fontId="21" fillId="8" borderId="0" xfId="0" applyFont="1" applyFill="1"/>
    <xf numFmtId="0" fontId="10" fillId="3" borderId="7" xfId="4" applyFont="1" applyBorder="1" applyAlignment="1">
      <alignment vertical="top" wrapText="1"/>
    </xf>
    <xf numFmtId="0" fontId="0" fillId="3" borderId="3" xfId="4" applyFont="1" applyBorder="1" applyAlignment="1">
      <alignment vertical="top" wrapText="1"/>
    </xf>
    <xf numFmtId="0" fontId="1" fillId="4" borderId="5" xfId="3" applyFont="1" applyFill="1" applyBorder="1" applyAlignment="1">
      <alignment vertical="top" wrapText="1"/>
    </xf>
    <xf numFmtId="0" fontId="1" fillId="4" borderId="3" xfId="3" applyFont="1" applyFill="1" applyBorder="1" applyAlignment="1">
      <alignment vertical="top"/>
    </xf>
    <xf numFmtId="0" fontId="13" fillId="0" borderId="5" xfId="5" applyFont="1" applyBorder="1" applyAlignment="1">
      <alignment vertical="top" wrapText="1"/>
    </xf>
    <xf numFmtId="0" fontId="13" fillId="0" borderId="3" xfId="5" applyFont="1" applyBorder="1" applyAlignment="1">
      <alignment vertical="top" wrapText="1"/>
    </xf>
    <xf numFmtId="0" fontId="9" fillId="0" borderId="3" xfId="1" applyFont="1" applyBorder="1" applyAlignment="1">
      <alignment horizontal="left" vertical="center" wrapText="1"/>
    </xf>
    <xf numFmtId="0" fontId="0" fillId="4" borderId="0" xfId="0" applyFill="1" applyAlignment="1">
      <alignment horizontal="left" vertical="top" wrapText="1"/>
    </xf>
    <xf numFmtId="0" fontId="0" fillId="4" borderId="0" xfId="0" applyFill="1" applyAlignment="1">
      <alignment horizontal="left" vertical="top"/>
    </xf>
    <xf numFmtId="0" fontId="20" fillId="8" borderId="0" xfId="0" applyFont="1" applyFill="1" applyAlignment="1">
      <alignment horizontal="left"/>
    </xf>
  </cellXfs>
  <cellStyles count="11">
    <cellStyle name="20% - Accent1" xfId="4" builtinId="30"/>
    <cellStyle name="Accent1" xfId="3" builtinId="29"/>
    <cellStyle name="Comma" xfId="8" builtinId="3"/>
    <cellStyle name="Currency" xfId="9" builtinId="4"/>
    <cellStyle name="Heading 1" xfId="1" builtinId="16"/>
    <cellStyle name="Heading 2" xfId="2" builtinId="17"/>
    <cellStyle name="Normal" xfId="0" builtinId="0"/>
    <cellStyle name="Normal 2" xfId="5" xr:uid="{6684D089-7199-8D44-AF95-FED88021874E}"/>
    <cellStyle name="Normal 3" xfId="6" xr:uid="{58F6F178-349E-AE4E-BBA5-CBA8E891319D}"/>
    <cellStyle name="Normal 4" xfId="7" xr:uid="{F5963CA0-3C39-C146-9148-D62C88DF6B66}"/>
    <cellStyle name="Per cent" xfId="10" builtinId="5"/>
  </cellStyles>
  <dxfs count="17">
    <dxf>
      <numFmt numFmtId="34" formatCode="_(&quot;$&quot;* #,##0.00_);_(&quot;$&quot;* \(#,##0.00\);_(&quot;$&quot;* &quot;-&quot;??_);_(@_)"/>
    </dxf>
    <dxf>
      <font>
        <b val="0"/>
        <i val="0"/>
        <strike val="0"/>
        <condense val="0"/>
        <extend val="0"/>
        <outline val="0"/>
        <shadow val="0"/>
        <u val="none"/>
        <vertAlign val="baseline"/>
        <sz val="11"/>
        <color theme="1"/>
        <name val="Arial"/>
        <family val="2"/>
        <scheme val="minor"/>
      </font>
    </dxf>
    <dxf>
      <border outline="0">
        <bottom style="thin">
          <color theme="0"/>
        </bottom>
      </border>
    </dxf>
    <dxf>
      <font>
        <b/>
        <i val="0"/>
        <strike val="0"/>
        <condense val="0"/>
        <extend val="0"/>
        <outline val="0"/>
        <shadow val="0"/>
        <u val="none"/>
        <vertAlign val="baseline"/>
        <sz val="12"/>
        <color theme="0"/>
        <name val="Arial"/>
        <family val="2"/>
        <scheme val="minor"/>
      </font>
      <numFmt numFmtId="0" formatCode="General"/>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numFmt numFmtId="13" formatCode="0%"/>
    </dxf>
    <dxf>
      <numFmt numFmtId="35" formatCode="_(* #,##0.00_);_(* \(#,##0.00\);_(* &quot;-&quot;??_);_(@_)"/>
    </dxf>
    <dxf>
      <numFmt numFmtId="0" formatCode="General"/>
    </dxf>
    <dxf>
      <border outline="0">
        <bottom style="thin">
          <color theme="0"/>
        </bottom>
      </border>
    </dxf>
    <dxf>
      <font>
        <b/>
        <i val="0"/>
        <strike val="0"/>
        <condense val="0"/>
        <extend val="0"/>
        <outline val="0"/>
        <shadow val="0"/>
        <u val="none"/>
        <vertAlign val="baseline"/>
        <sz val="12"/>
        <color theme="0"/>
        <name val="Arial"/>
        <family val="2"/>
        <scheme val="minor"/>
      </font>
      <numFmt numFmtId="0" formatCode="General"/>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border outline="0">
        <bottom style="thin">
          <color theme="0"/>
        </bottom>
      </border>
    </dxf>
    <dxf>
      <font>
        <b/>
        <i val="0"/>
        <strike val="0"/>
        <condense val="0"/>
        <extend val="0"/>
        <outline val="0"/>
        <shadow val="0"/>
        <u val="none"/>
        <vertAlign val="baseline"/>
        <sz val="12"/>
        <color theme="1"/>
        <name val="Arial"/>
        <family val="2"/>
        <scheme val="minor"/>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border outline="0">
        <bottom style="thin">
          <color theme="0"/>
        </bottom>
      </border>
    </dxf>
    <dxf>
      <font>
        <b/>
        <i val="0"/>
        <strike val="0"/>
        <condense val="0"/>
        <extend val="0"/>
        <outline val="0"/>
        <shadow val="0"/>
        <u val="none"/>
        <vertAlign val="baseline"/>
        <sz val="12"/>
        <color theme="0"/>
        <name val="Arial"/>
        <family val="2"/>
        <scheme val="minor"/>
      </font>
      <numFmt numFmtId="0" formatCode="General"/>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border outline="0">
        <bottom style="thin">
          <color theme="0"/>
        </bottom>
      </border>
    </dxf>
    <dxf>
      <font>
        <b/>
        <i val="0"/>
        <strike val="0"/>
        <condense val="0"/>
        <extend val="0"/>
        <outline val="0"/>
        <shadow val="0"/>
        <u val="none"/>
        <vertAlign val="baseline"/>
        <sz val="12"/>
        <color theme="1"/>
        <name val="Arial"/>
        <family val="2"/>
        <scheme val="minor"/>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E8EFFD"/>
      <color rgb="FF316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88900</xdr:colOff>
      <xdr:row>37</xdr:row>
      <xdr:rowOff>17433</xdr:rowOff>
    </xdr:from>
    <xdr:ext cx="1447800" cy="289560"/>
    <xdr:pic>
      <xdr:nvPicPr>
        <xdr:cNvPr id="2" name="Picture 1">
          <a:extLst>
            <a:ext uri="{FF2B5EF4-FFF2-40B4-BE49-F238E27FC236}">
              <a16:creationId xmlns:a16="http://schemas.microsoft.com/office/drawing/2014/main" id="{3A8B73C5-714E-A641-ADBE-079795488AF9}"/>
            </a:ext>
          </a:extLst>
        </xdr:cNvPr>
        <xdr:cNvPicPr>
          <a:picLocks noChangeAspect="1"/>
        </xdr:cNvPicPr>
      </xdr:nvPicPr>
      <xdr:blipFill>
        <a:blip xmlns:r="http://schemas.openxmlformats.org/officeDocument/2006/relationships" r:embed="rId1"/>
        <a:stretch>
          <a:fillRect/>
        </a:stretch>
      </xdr:blipFill>
      <xdr:spPr>
        <a:xfrm>
          <a:off x="88900" y="10913456"/>
          <a:ext cx="1447800" cy="28956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8F61A0-BF44-6F42-84C1-BDE8E017B0D4}" name="Table1" displayName="Table1" ref="B4:E8" totalsRowShown="0" headerRowDxfId="16" headerRowBorderDxfId="15" headerRowCellStyle="Normal 4">
  <autoFilter ref="B4:E8" xr:uid="{5D8F61A0-BF44-6F42-84C1-BDE8E017B0D4}"/>
  <tableColumns count="4">
    <tableColumn id="1" xr3:uid="{EC67B87E-21E6-EE4A-9EF4-5616ACF44457}" name="Section" dataDxfId="14"/>
    <tableColumn id="2" xr3:uid="{7BD0F372-7195-164C-B999-6D533AFF3F92}" name="Question "/>
    <tableColumn id="4" xr3:uid="{196794D0-6DF7-2444-8766-B259A87891BE}" name="Input"/>
    <tableColumn id="5" xr3:uid="{3CA308D6-569D-0E41-8B3D-01509A716213}" name="Notes"/>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85D540-B6A2-6E49-8A2C-1E2EE5E162E1}" name="Table4" displayName="Table4" ref="B24:F34" totalsRowShown="0" headerRowDxfId="13" headerRowBorderDxfId="12" headerRowCellStyle="Normal 4">
  <autoFilter ref="B24:F34" xr:uid="{9D85D540-B6A2-6E49-8A2C-1E2EE5E162E1}"/>
  <tableColumns count="5">
    <tableColumn id="1" xr3:uid="{44BE4ED1-2AC0-F146-B0A1-7B25CF973424}" name="Year"/>
    <tableColumn id="5" xr3:uid="{02C01176-188B-AF42-847A-761EE6D3840C}" name="ACCU Pathway"/>
    <tableColumn id="2" xr3:uid="{8C7FD3A5-9E9F-BD40-A54F-851FFBE90880}" name="Gov't Trajectory "/>
    <tableColumn id="3" xr3:uid="{BDCF5DD8-13D1-A740-A636-4A0148EC19F8}" name="Market Expectation"/>
    <tableColumn id="4" xr3:uid="{E8EB0BD2-0C13-9644-A2D5-A5FBEED1E9F5}" name="Custom"/>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7735F1-5E15-2746-A589-5BE6D70134DE}" name="Table6" displayName="Table6" ref="B10:E14" totalsRowShown="0" headerRowDxfId="11" headerRowBorderDxfId="10" headerRowCellStyle="Normal 4">
  <autoFilter ref="B10:E14" xr:uid="{597735F1-5E15-2746-A589-5BE6D70134DE}"/>
  <tableColumns count="4">
    <tableColumn id="1" xr3:uid="{2F3F8511-160E-DB47-B6EE-6F3D64F46AF2}" name=" " dataDxfId="9"/>
    <tableColumn id="2" xr3:uid="{FB4B5DFB-BE5A-9C4A-ABF5-124A30F2EF4B}" name="2030"/>
    <tableColumn id="3" xr3:uid="{EB9DA193-3803-0E4D-AA02-8A43E1379523}" name="2040"/>
    <tableColumn id="4" xr3:uid="{0078DC53-B56A-E047-A0CE-2882D1FD26B4}" name="205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B6B1DF-A946-2343-9B57-193082C92F51}" name="Table3" displayName="Table3" ref="B3:I6" totalsRowShown="0" headerRowDxfId="8" headerRowBorderDxfId="7" headerRowCellStyle="Normal 4">
  <autoFilter ref="B3:I6" xr:uid="{EFB6B1DF-A946-2343-9B57-193082C92F51}"/>
  <tableColumns count="8">
    <tableColumn id="1" xr3:uid="{6AFA3F38-22AB-794F-A9E3-03C998ED47AC}" name="Year"/>
    <tableColumn id="9" xr3:uid="{A0C7C476-6F67-A148-90FC-FCD1C43CB1BB}" name="💲 Carbon Price Scenario" dataDxfId="6">
      <calculatedColumnFormula>Assumptions!D7</calculatedColumnFormula>
    </tableColumn>
    <tableColumn id="2" xr3:uid="{3AF5BCF9-5C04-0B41-B7AA-7E3BA03347A6}" name="Total Emissions (tCO2e)" dataDxfId="5">
      <calculatedColumnFormula>Assumptions!#REF!</calculatedColumnFormula>
    </tableColumn>
    <tableColumn id="3" xr3:uid="{7585DC62-6592-A74F-92BE-B9C8158B9F97}" name="Internal Carbon Price (AUD/tCO2e)" dataCellStyle="Currency">
      <calculatedColumnFormula>IF(C4="Custom",
INDEX(Assumptions!$F$25:$F$34,MATCH(B4,Assumptions!$B$25:$B$34,0)),
IF(C4="Market Expectations",
INDEX(Assumptions!$E$25:$E$34,MATCH(B4,Assumptions!$B$25:$B$34,0)),
IF(C4="Gov't Trajectory",
INDEX(Assumptions!$D$25:$D$34,MATCH(B4,Assumptions!$B$25:$B$34,0)),
"Check Pathway")))</calculatedColumnFormula>
    </tableColumn>
    <tableColumn id="4" xr3:uid="{8FAAEC8A-8282-8147-8C2E-F3B67F1FF80F}" name="Gross Carbon Cost (AUD)" dataCellStyle="Currency">
      <calculatedColumnFormula>Table3[[#This Row],[Internal Carbon Price (AUD/tCO2e)]]*Table3[[#This Row],[Total Emissions (tCO2e)]]</calculatedColumnFormula>
    </tableColumn>
    <tableColumn id="5" xr3:uid="{4D88FE47-2DE5-2249-B0CB-62E1F97F4D97}" name="Offsets (%)" dataDxfId="4">
      <calculatedColumnFormula>Assumptions!D6</calculatedColumnFormula>
    </tableColumn>
    <tableColumn id="6" xr3:uid="{ABA06FBE-C723-AB49-A48B-7246B7607F52}" name="Offsets Value (AUD)" dataCellStyle="Currency">
      <calculatedColumnFormula>Table3[[#This Row],[Offsets (%)]]*Table3[[#This Row],[Gross Carbon Cost (AUD)]]</calculatedColumnFormula>
    </tableColumn>
    <tableColumn id="7" xr3:uid="{E3EBD2A7-50E3-1649-971E-4981C3443643}" name="Net ICP Cost (AUD)" dataCellStyle="Currency">
      <calculatedColumnFormula>Table3[[#This Row],[Gross Carbon Cost (AUD)]]-Table3[[#This Row],[Offsets Value (AUD)]]</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5544A13-E31B-664E-88CE-8C896170B318}" name="Table5" displayName="Table5" ref="B17:E20" totalsRowShown="0" headerRowDxfId="3" headerRowBorderDxfId="2" headerRowCellStyle="Normal 4">
  <autoFilter ref="B17:E20" xr:uid="{F5544A13-E31B-664E-88CE-8C896170B318}"/>
  <tableColumns count="4">
    <tableColumn id="1" xr3:uid="{575B380D-47FB-1945-AFA4-C4FC0CFD3B2D}" name="Year"/>
    <tableColumn id="2" xr3:uid="{27DB63E8-1F0D-374C-B249-0FAE5E679F79}" name="Net Internal Carbon Cost" dataDxfId="1" dataCellStyle="Currency">
      <calculatedColumnFormula>I4</calculatedColumnFormula>
    </tableColumn>
    <tableColumn id="3" xr3:uid="{DA762424-0F70-A342-98EB-38ACABB270B5}" name="Safeguard Compliance Cost" dataDxfId="0">
      <calculatedColumnFormula>H11</calculatedColumnFormula>
    </tableColumn>
    <tableColumn id="4" xr3:uid="{978BB6D0-9CFF-6D4A-A05E-315AB244683A}" name="Total Carbon Exposure (AUD)" dataCellStyle="Currency">
      <calculatedColumnFormula>SUM(Table5[[#This Row],[Net Internal Carbon Cost]:[Safeguard Compliance Cost]])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Avarni">
  <a:themeElements>
    <a:clrScheme name="Gre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1EA2-6232-7647-82BF-1631530F4F04}">
  <dimension ref="A1:C52"/>
  <sheetViews>
    <sheetView showGridLines="0" tabSelected="1" zoomScale="91" workbookViewId="0">
      <selection sqref="A1:B1"/>
    </sheetView>
  </sheetViews>
  <sheetFormatPr baseColWidth="10" defaultColWidth="10.83203125" defaultRowHeight="16" x14ac:dyDescent="0.2"/>
  <cols>
    <col min="1" max="1" width="157.5" style="1" customWidth="1"/>
    <col min="2" max="16384" width="10.83203125" style="1"/>
  </cols>
  <sheetData>
    <row r="1" spans="1:3" ht="25" x14ac:dyDescent="0.2">
      <c r="A1" s="47" t="s">
        <v>0</v>
      </c>
      <c r="B1" s="47"/>
    </row>
    <row r="3" spans="1:3" ht="18" thickBot="1" x14ac:dyDescent="0.25">
      <c r="A3" s="3" t="s">
        <v>1</v>
      </c>
      <c r="B3" s="4"/>
      <c r="C3" s="2"/>
    </row>
    <row r="4" spans="1:3" ht="17" thickTop="1" x14ac:dyDescent="0.2">
      <c r="A4" s="41" t="s">
        <v>2</v>
      </c>
    </row>
    <row r="5" spans="1:3" x14ac:dyDescent="0.2">
      <c r="A5" s="42"/>
    </row>
    <row r="6" spans="1:3" x14ac:dyDescent="0.2">
      <c r="A6" s="42"/>
    </row>
    <row r="7" spans="1:3" x14ac:dyDescent="0.2">
      <c r="A7" s="42"/>
    </row>
    <row r="8" spans="1:3" x14ac:dyDescent="0.2">
      <c r="A8" s="42"/>
    </row>
    <row r="9" spans="1:3" x14ac:dyDescent="0.2">
      <c r="A9" s="42"/>
    </row>
    <row r="10" spans="1:3" x14ac:dyDescent="0.2">
      <c r="A10" s="42"/>
    </row>
    <row r="11" spans="1:3" x14ac:dyDescent="0.2">
      <c r="A11" s="42"/>
    </row>
    <row r="12" spans="1:3" x14ac:dyDescent="0.2">
      <c r="A12" s="42"/>
    </row>
    <row r="13" spans="1:3" x14ac:dyDescent="0.2">
      <c r="A13" s="42"/>
    </row>
    <row r="14" spans="1:3" x14ac:dyDescent="0.2">
      <c r="A14" s="42"/>
    </row>
    <row r="15" spans="1:3" x14ac:dyDescent="0.2">
      <c r="A15" s="42"/>
    </row>
    <row r="16" spans="1:3" x14ac:dyDescent="0.2">
      <c r="A16" s="42"/>
    </row>
    <row r="17" spans="1:2" x14ac:dyDescent="0.2">
      <c r="A17" s="42"/>
    </row>
    <row r="18" spans="1:2" ht="105" customHeight="1" x14ac:dyDescent="0.2">
      <c r="A18" s="42"/>
    </row>
    <row r="20" spans="1:2" ht="18" thickBot="1" x14ac:dyDescent="0.25">
      <c r="A20" s="5" t="s">
        <v>3</v>
      </c>
      <c r="B20" s="2"/>
    </row>
    <row r="21" spans="1:2" ht="17" thickTop="1" x14ac:dyDescent="0.2">
      <c r="A21" s="43" t="s">
        <v>4</v>
      </c>
    </row>
    <row r="22" spans="1:2" x14ac:dyDescent="0.2">
      <c r="A22" s="44"/>
    </row>
    <row r="23" spans="1:2" x14ac:dyDescent="0.2">
      <c r="A23" s="44"/>
    </row>
    <row r="24" spans="1:2" x14ac:dyDescent="0.2">
      <c r="A24" s="44"/>
    </row>
    <row r="25" spans="1:2" x14ac:dyDescent="0.2">
      <c r="A25" s="44"/>
    </row>
    <row r="26" spans="1:2" x14ac:dyDescent="0.2">
      <c r="A26" s="44"/>
    </row>
    <row r="27" spans="1:2" ht="50" customHeight="1" x14ac:dyDescent="0.2">
      <c r="A27" s="44"/>
    </row>
    <row r="29" spans="1:2" ht="18" thickBot="1" x14ac:dyDescent="0.25">
      <c r="A29" s="5" t="s">
        <v>5</v>
      </c>
    </row>
    <row r="30" spans="1:2" ht="17" customHeight="1" thickTop="1" x14ac:dyDescent="0.2">
      <c r="A30" s="45" t="s">
        <v>6</v>
      </c>
    </row>
    <row r="31" spans="1:2" x14ac:dyDescent="0.2">
      <c r="A31" s="46"/>
    </row>
    <row r="32" spans="1:2" x14ac:dyDescent="0.2">
      <c r="A32" s="46"/>
    </row>
    <row r="33" spans="1:1" x14ac:dyDescent="0.2">
      <c r="A33" s="46"/>
    </row>
    <row r="34" spans="1:1" x14ac:dyDescent="0.2">
      <c r="A34" s="46"/>
    </row>
    <row r="35" spans="1:1" x14ac:dyDescent="0.2">
      <c r="A35" s="46"/>
    </row>
    <row r="36" spans="1:1" x14ac:dyDescent="0.2">
      <c r="A36" s="46"/>
    </row>
    <row r="37" spans="1:1" x14ac:dyDescent="0.2">
      <c r="A37" s="46"/>
    </row>
    <row r="41" spans="1:1" ht="17" customHeight="1" x14ac:dyDescent="0.2"/>
    <row r="52" ht="17" customHeight="1" x14ac:dyDescent="0.2"/>
  </sheetData>
  <mergeCells count="4">
    <mergeCell ref="A4:A18"/>
    <mergeCell ref="A21:A27"/>
    <mergeCell ref="A30:A37"/>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56B1-499A-C942-8180-D09F26EE9CE9}">
  <dimension ref="A1:G57"/>
  <sheetViews>
    <sheetView showGridLines="0" zoomScale="65" workbookViewId="0"/>
  </sheetViews>
  <sheetFormatPr baseColWidth="10" defaultColWidth="11" defaultRowHeight="14" x14ac:dyDescent="0.15"/>
  <cols>
    <col min="1" max="1" width="1.1640625" customWidth="1"/>
    <col min="2" max="2" width="38.1640625" bestFit="1" customWidth="1"/>
    <col min="3" max="3" width="18.83203125" bestFit="1" customWidth="1"/>
    <col min="4" max="4" width="20" bestFit="1" customWidth="1"/>
    <col min="5" max="5" width="51.33203125" bestFit="1" customWidth="1"/>
    <col min="6" max="6" width="11.6640625" bestFit="1" customWidth="1"/>
  </cols>
  <sheetData>
    <row r="1" spans="1:5" ht="18" x14ac:dyDescent="0.2">
      <c r="A1" s="6"/>
      <c r="B1" s="38" t="s">
        <v>7</v>
      </c>
      <c r="C1" s="39"/>
      <c r="D1" s="39"/>
      <c r="E1" s="39"/>
    </row>
    <row r="2" spans="1:5" ht="234" customHeight="1" x14ac:dyDescent="0.15">
      <c r="B2" s="48" t="s">
        <v>8</v>
      </c>
      <c r="C2" s="49"/>
      <c r="D2" s="49"/>
      <c r="E2" s="49"/>
    </row>
    <row r="4" spans="1:5" ht="17" x14ac:dyDescent="0.15">
      <c r="A4" s="6"/>
      <c r="B4" s="7" t="s">
        <v>9</v>
      </c>
      <c r="C4" s="7" t="s">
        <v>10</v>
      </c>
      <c r="D4" s="7" t="s">
        <v>11</v>
      </c>
      <c r="E4" s="7" t="s">
        <v>12</v>
      </c>
    </row>
    <row r="5" spans="1:5" ht="16" x14ac:dyDescent="0.25">
      <c r="A5" s="6"/>
      <c r="B5" s="17" t="s">
        <v>13</v>
      </c>
      <c r="C5" t="s">
        <v>14</v>
      </c>
      <c r="D5" s="15" t="s">
        <v>15</v>
      </c>
      <c r="E5" t="s">
        <v>16</v>
      </c>
    </row>
    <row r="6" spans="1:5" x14ac:dyDescent="0.15">
      <c r="B6" s="16" t="s">
        <v>17</v>
      </c>
      <c r="C6" t="s">
        <v>18</v>
      </c>
      <c r="D6" s="18">
        <v>0.2</v>
      </c>
      <c r="E6" t="s">
        <v>19</v>
      </c>
    </row>
    <row r="7" spans="1:5" ht="16" x14ac:dyDescent="0.25">
      <c r="A7" s="6"/>
      <c r="B7" s="17" t="s">
        <v>20</v>
      </c>
      <c r="C7" t="s">
        <v>21</v>
      </c>
      <c r="D7" s="15" t="s">
        <v>22</v>
      </c>
      <c r="E7" t="s">
        <v>23</v>
      </c>
    </row>
    <row r="8" spans="1:5" x14ac:dyDescent="0.15">
      <c r="A8" s="6"/>
      <c r="B8" s="17"/>
      <c r="C8" t="s">
        <v>24</v>
      </c>
      <c r="E8" t="s">
        <v>25</v>
      </c>
    </row>
    <row r="9" spans="1:5" x14ac:dyDescent="0.15">
      <c r="A9" s="6"/>
      <c r="B9" s="17"/>
    </row>
    <row r="10" spans="1:5" ht="17" x14ac:dyDescent="0.15">
      <c r="A10" s="6"/>
      <c r="B10" s="7" t="s">
        <v>26</v>
      </c>
      <c r="C10" s="7" t="s">
        <v>27</v>
      </c>
      <c r="D10" s="7" t="s">
        <v>28</v>
      </c>
      <c r="E10" s="7" t="s">
        <v>29</v>
      </c>
    </row>
    <row r="11" spans="1:5" x14ac:dyDescent="0.15">
      <c r="A11" s="6"/>
      <c r="B11" s="17" t="s">
        <v>30</v>
      </c>
    </row>
    <row r="12" spans="1:5" x14ac:dyDescent="0.15">
      <c r="A12" s="6"/>
      <c r="B12" s="17" t="s">
        <v>31</v>
      </c>
    </row>
    <row r="13" spans="1:5" x14ac:dyDescent="0.15">
      <c r="A13" s="6"/>
      <c r="B13" s="17" t="s">
        <v>32</v>
      </c>
    </row>
    <row r="14" spans="1:5" x14ac:dyDescent="0.15">
      <c r="A14" s="6"/>
      <c r="B14" s="17" t="s">
        <v>33</v>
      </c>
      <c r="C14">
        <f>SUM(C11:C13)</f>
        <v>0</v>
      </c>
      <c r="D14">
        <f>SUM(D11:D13)</f>
        <v>0</v>
      </c>
      <c r="E14">
        <f>SUM(E11:E13)</f>
        <v>0</v>
      </c>
    </row>
    <row r="15" spans="1:5" x14ac:dyDescent="0.15">
      <c r="A15" s="6"/>
      <c r="B15" s="17"/>
    </row>
    <row r="16" spans="1:5" ht="18" x14ac:dyDescent="0.2">
      <c r="A16" s="6"/>
      <c r="B16" s="40" t="s">
        <v>34</v>
      </c>
      <c r="C16" s="39"/>
      <c r="D16" s="39"/>
      <c r="E16" s="39"/>
    </row>
    <row r="17" spans="1:7" x14ac:dyDescent="0.15">
      <c r="A17" s="6"/>
      <c r="B17" s="17"/>
    </row>
    <row r="18" spans="1:7" ht="17" x14ac:dyDescent="0.15">
      <c r="B18" s="20" t="s">
        <v>9</v>
      </c>
      <c r="C18" s="20" t="s">
        <v>10</v>
      </c>
      <c r="D18" s="20" t="s">
        <v>11</v>
      </c>
      <c r="E18" s="20" t="s">
        <v>12</v>
      </c>
    </row>
    <row r="19" spans="1:7" ht="16" x14ac:dyDescent="0.25">
      <c r="B19" s="21" t="s">
        <v>35</v>
      </c>
      <c r="C19" s="9" t="s">
        <v>36</v>
      </c>
      <c r="D19" s="22">
        <v>40000</v>
      </c>
      <c r="E19" s="13" t="s">
        <v>37</v>
      </c>
    </row>
    <row r="20" spans="1:7" x14ac:dyDescent="0.15">
      <c r="B20" s="23" t="s">
        <v>38</v>
      </c>
      <c r="C20" s="11" t="s">
        <v>38</v>
      </c>
      <c r="D20" s="24">
        <v>38</v>
      </c>
      <c r="E20" s="14" t="s">
        <v>39</v>
      </c>
    </row>
    <row r="22" spans="1:7" ht="18" x14ac:dyDescent="0.2">
      <c r="A22" s="6"/>
      <c r="B22" s="40" t="s">
        <v>34</v>
      </c>
      <c r="C22" s="39"/>
      <c r="D22" s="39"/>
      <c r="E22" s="39"/>
    </row>
    <row r="24" spans="1:7" ht="17" x14ac:dyDescent="0.15">
      <c r="B24" s="20" t="s">
        <v>40</v>
      </c>
      <c r="C24" s="20" t="s">
        <v>41</v>
      </c>
      <c r="D24" s="20" t="s">
        <v>42</v>
      </c>
      <c r="E24" s="20" t="s">
        <v>43</v>
      </c>
      <c r="F24" s="27" t="s">
        <v>44</v>
      </c>
    </row>
    <row r="25" spans="1:7" x14ac:dyDescent="0.15">
      <c r="B25">
        <v>2025</v>
      </c>
      <c r="C25" s="25">
        <v>38</v>
      </c>
      <c r="D25" s="25">
        <v>35</v>
      </c>
      <c r="E25" s="25">
        <v>38</v>
      </c>
    </row>
    <row r="26" spans="1:7" x14ac:dyDescent="0.15">
      <c r="B26">
        <v>2026</v>
      </c>
      <c r="C26" s="25">
        <v>40</v>
      </c>
      <c r="D26" s="25">
        <v>38</v>
      </c>
      <c r="E26" s="25">
        <v>42</v>
      </c>
    </row>
    <row r="27" spans="1:7" x14ac:dyDescent="0.15">
      <c r="B27">
        <v>2027</v>
      </c>
      <c r="C27" s="25">
        <v>42</v>
      </c>
      <c r="D27" s="25">
        <v>42</v>
      </c>
      <c r="E27" s="25">
        <v>47</v>
      </c>
    </row>
    <row r="28" spans="1:7" ht="23" x14ac:dyDescent="0.25">
      <c r="B28">
        <v>2028</v>
      </c>
      <c r="C28" s="25">
        <v>45</v>
      </c>
      <c r="D28" s="25">
        <v>46</v>
      </c>
      <c r="E28" s="25">
        <v>53</v>
      </c>
      <c r="G28" s="26"/>
    </row>
    <row r="29" spans="1:7" x14ac:dyDescent="0.15">
      <c r="B29">
        <v>2029</v>
      </c>
      <c r="C29" s="25">
        <v>48</v>
      </c>
      <c r="D29" s="25">
        <v>50</v>
      </c>
      <c r="E29" s="25">
        <v>60</v>
      </c>
    </row>
    <row r="30" spans="1:7" x14ac:dyDescent="0.15">
      <c r="B30">
        <v>2030</v>
      </c>
      <c r="C30" s="25">
        <v>50</v>
      </c>
      <c r="D30" s="25">
        <v>55</v>
      </c>
      <c r="E30" s="25">
        <v>70</v>
      </c>
    </row>
    <row r="31" spans="1:7" x14ac:dyDescent="0.15">
      <c r="B31">
        <v>2035</v>
      </c>
      <c r="C31" s="25">
        <v>60</v>
      </c>
      <c r="D31" s="25">
        <v>70</v>
      </c>
      <c r="E31" s="25">
        <v>95</v>
      </c>
    </row>
    <row r="32" spans="1:7" x14ac:dyDescent="0.15">
      <c r="B32">
        <v>2040</v>
      </c>
      <c r="C32" s="25">
        <v>70</v>
      </c>
      <c r="D32" s="25">
        <v>85</v>
      </c>
      <c r="E32" s="25">
        <v>120</v>
      </c>
      <c r="G32" s="6"/>
    </row>
    <row r="33" spans="2:6" x14ac:dyDescent="0.15">
      <c r="B33">
        <v>2045</v>
      </c>
      <c r="C33" s="25">
        <v>80</v>
      </c>
      <c r="D33" s="25">
        <v>100</v>
      </c>
      <c r="E33" s="25">
        <v>140</v>
      </c>
    </row>
    <row r="34" spans="2:6" x14ac:dyDescent="0.15">
      <c r="B34">
        <v>2050</v>
      </c>
      <c r="C34" s="25">
        <v>90</v>
      </c>
      <c r="D34" s="25">
        <v>120</v>
      </c>
      <c r="E34" s="25">
        <v>160</v>
      </c>
    </row>
    <row r="44" spans="2:6" x14ac:dyDescent="0.15">
      <c r="F44" s="6"/>
    </row>
    <row r="46" spans="2:6" x14ac:dyDescent="0.15">
      <c r="F46" s="6"/>
    </row>
    <row r="50" spans="6:6" x14ac:dyDescent="0.15">
      <c r="F50" s="6"/>
    </row>
    <row r="52" spans="6:6" x14ac:dyDescent="0.15">
      <c r="F52" s="6"/>
    </row>
    <row r="54" spans="6:6" x14ac:dyDescent="0.15">
      <c r="F54" s="6"/>
    </row>
    <row r="57" spans="6:6" x14ac:dyDescent="0.15">
      <c r="F57" s="6"/>
    </row>
  </sheetData>
  <mergeCells count="1">
    <mergeCell ref="B2:E2"/>
  </mergeCells>
  <dataValidations disablePrompts="1" count="2">
    <dataValidation type="list" allowBlank="1" showInputMessage="1" showErrorMessage="1" sqref="D5" xr:uid="{74B399C0-4AE6-C74F-8E7B-0602FF6E4E50}">
      <formula1>"Safeguard, Non-Safeguard"</formula1>
    </dataValidation>
    <dataValidation type="list" allowBlank="1" showInputMessage="1" showErrorMessage="1" sqref="D7" xr:uid="{A854192B-E530-CD46-8583-30859207CE4E}">
      <formula1>"Gov't Trajectory, Market Expectations, Custom"</formula1>
    </dataValidation>
  </dataValidations>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A960-9043-024C-B704-AB360F26AE01}">
  <dimension ref="B1:I20"/>
  <sheetViews>
    <sheetView showGridLines="0" zoomScale="75" workbookViewId="0"/>
  </sheetViews>
  <sheetFormatPr baseColWidth="10" defaultColWidth="11" defaultRowHeight="14" x14ac:dyDescent="0.15"/>
  <cols>
    <col min="1" max="1" width="2.1640625" customWidth="1"/>
    <col min="2" max="2" width="68.33203125" bestFit="1" customWidth="1"/>
    <col min="3" max="3" width="27.5" bestFit="1" customWidth="1"/>
    <col min="4" max="4" width="28.1640625" customWidth="1"/>
    <col min="5" max="5" width="37.33203125" bestFit="1" customWidth="1"/>
    <col min="6" max="6" width="28.6640625" bestFit="1" customWidth="1"/>
    <col min="7" max="7" width="14.33203125" bestFit="1" customWidth="1"/>
    <col min="8" max="8" width="23" bestFit="1" customWidth="1"/>
    <col min="9" max="9" width="22.33203125" bestFit="1" customWidth="1"/>
  </cols>
  <sheetData>
    <row r="1" spans="2:9" ht="18" x14ac:dyDescent="0.2">
      <c r="B1" s="38" t="s">
        <v>45</v>
      </c>
      <c r="C1" s="39"/>
      <c r="D1" s="39"/>
      <c r="E1" s="39"/>
    </row>
    <row r="2" spans="2:9" ht="100" customHeight="1" x14ac:dyDescent="0.15">
      <c r="B2" s="48" t="s">
        <v>46</v>
      </c>
      <c r="C2" s="49"/>
      <c r="D2" s="49"/>
      <c r="E2" s="49"/>
    </row>
    <row r="3" spans="2:9" ht="17" customHeight="1" x14ac:dyDescent="0.15">
      <c r="B3" s="20" t="s">
        <v>40</v>
      </c>
      <c r="C3" s="20" t="s">
        <v>47</v>
      </c>
      <c r="D3" s="20" t="s">
        <v>48</v>
      </c>
      <c r="E3" s="20" t="s">
        <v>49</v>
      </c>
      <c r="F3" s="20" t="s">
        <v>50</v>
      </c>
      <c r="G3" s="20" t="s">
        <v>51</v>
      </c>
      <c r="H3" s="20" t="s">
        <v>52</v>
      </c>
      <c r="I3" s="20" t="s">
        <v>53</v>
      </c>
    </row>
    <row r="4" spans="2:9" x14ac:dyDescent="0.15">
      <c r="B4">
        <v>2030</v>
      </c>
      <c r="C4" t="str">
        <f>Assumptions!D7</f>
        <v>Market Expectations</v>
      </c>
      <c r="D4" s="28">
        <f>Assumptions!C14</f>
        <v>0</v>
      </c>
      <c r="E4" s="37">
        <f>IF(C4="Custom",
INDEX(Assumptions!$F$25:$F$34,MATCH(B4,Assumptions!$B$25:$B$34,0)),
IF(C4="Market Expectations",
INDEX(Assumptions!$E$25:$E$34,MATCH(B4,Assumptions!$B$25:$B$34,0)),
IF(C4="Gov't Trajectory",
INDEX(Assumptions!$D$25:$D$34,MATCH(B4,Assumptions!$B$25:$B$34,0)),
"Check Pathway")))</f>
        <v>70</v>
      </c>
      <c r="F4" s="19">
        <f>Table3[[#This Row],[Internal Carbon Price (AUD/tCO2e)]]*Table3[[#This Row],[Total Emissions (tCO2e)]]</f>
        <v>0</v>
      </c>
      <c r="G4" s="29">
        <f>Assumptions!D6</f>
        <v>0.2</v>
      </c>
      <c r="H4" s="19">
        <f>Table3[[#This Row],[Offsets (%)]]*Table3[[#This Row],[Gross Carbon Cost (AUD)]]</f>
        <v>0</v>
      </c>
      <c r="I4" s="19">
        <f>Table3[[#This Row],[Gross Carbon Cost (AUD)]]-Table3[[#This Row],[Offsets Value (AUD)]]</f>
        <v>0</v>
      </c>
    </row>
    <row r="5" spans="2:9" x14ac:dyDescent="0.15">
      <c r="B5">
        <v>2040</v>
      </c>
      <c r="C5" t="str">
        <f>C4</f>
        <v>Market Expectations</v>
      </c>
      <c r="D5" s="28">
        <f>Assumptions!D14</f>
        <v>0</v>
      </c>
      <c r="E5" s="19">
        <f>IF(C5="Custom",
INDEX(Assumptions!$F$25:$F$34,MATCH(B5,Assumptions!$B$25:$B$34,0)),
IF(C5="Market Expectations",
INDEX(Assumptions!$E$25:$E$34,MATCH(B5,Assumptions!$B$25:$B$34,0)),
IF(C5="Gov't Trajectory",
INDEX(Assumptions!$D$25:$D$34,MATCH(B5,Assumptions!$B$25:$B$34,0)),
"Check Pathway")))</f>
        <v>120</v>
      </c>
      <c r="F5" s="19">
        <f>Table3[[#This Row],[Internal Carbon Price (AUD/tCO2e)]]*Table3[[#This Row],[Total Emissions (tCO2e)]]</f>
        <v>0</v>
      </c>
      <c r="G5" s="29">
        <f>G4</f>
        <v>0.2</v>
      </c>
      <c r="H5" s="19">
        <f>Table3[[#This Row],[Offsets (%)]]*Table3[[#This Row],[Gross Carbon Cost (AUD)]]</f>
        <v>0</v>
      </c>
      <c r="I5" s="19">
        <f>Table3[[#This Row],[Gross Carbon Cost (AUD)]]-Table3[[#This Row],[Offsets Value (AUD)]]</f>
        <v>0</v>
      </c>
    </row>
    <row r="6" spans="2:9" x14ac:dyDescent="0.15">
      <c r="B6">
        <v>2050</v>
      </c>
      <c r="C6" t="str">
        <f>C5</f>
        <v>Market Expectations</v>
      </c>
      <c r="D6" s="28">
        <f>Assumptions!E14</f>
        <v>0</v>
      </c>
      <c r="E6" s="19">
        <f>IF(C6="Custom",
INDEX(Assumptions!$F$25:$F$34,MATCH(B6,Assumptions!$B$25:$B$34,0)),
IF(C6="Market Expectations",
INDEX(Assumptions!$E$25:$E$34,MATCH(B6,Assumptions!$B$25:$B$34,0)),
IF(C6="Gov't Trajectory",
INDEX(Assumptions!$D$25:$D$34,MATCH(B6,Assumptions!$B$25:$B$34,0)),
"Check Pathway")))</f>
        <v>160</v>
      </c>
      <c r="F6" s="19">
        <f>Table3[[#This Row],[Internal Carbon Price (AUD/tCO2e)]]*Table3[[#This Row],[Total Emissions (tCO2e)]]</f>
        <v>0</v>
      </c>
      <c r="G6" s="29">
        <f>G5</f>
        <v>0.2</v>
      </c>
      <c r="H6" s="19">
        <f>Table3[[#This Row],[Offsets (%)]]*Table3[[#This Row],[Gross Carbon Cost (AUD)]]</f>
        <v>0</v>
      </c>
      <c r="I6" s="19">
        <f>Table3[[#This Row],[Gross Carbon Cost (AUD)]]-Table3[[#This Row],[Offsets Value (AUD)]]</f>
        <v>0</v>
      </c>
    </row>
    <row r="8" spans="2:9" ht="18" x14ac:dyDescent="0.2">
      <c r="B8" s="38" t="s">
        <v>54</v>
      </c>
      <c r="C8" s="39"/>
      <c r="D8" s="39"/>
      <c r="E8" s="39"/>
    </row>
    <row r="9" spans="2:9" ht="92" customHeight="1" x14ac:dyDescent="0.15">
      <c r="B9" s="48" t="s">
        <v>55</v>
      </c>
      <c r="C9" s="49"/>
      <c r="D9" s="49"/>
      <c r="E9" s="49"/>
    </row>
    <row r="10" spans="2:9" ht="16" customHeight="1" x14ac:dyDescent="0.15">
      <c r="B10" s="20" t="s">
        <v>40</v>
      </c>
      <c r="C10" s="20" t="s">
        <v>47</v>
      </c>
      <c r="D10" s="20" t="s">
        <v>56</v>
      </c>
      <c r="E10" s="20" t="s">
        <v>57</v>
      </c>
      <c r="F10" s="20" t="s">
        <v>58</v>
      </c>
      <c r="G10" s="20" t="s">
        <v>59</v>
      </c>
      <c r="H10" s="20" t="s">
        <v>60</v>
      </c>
    </row>
    <row r="11" spans="2:9" ht="16" customHeight="1" x14ac:dyDescent="0.15">
      <c r="B11" s="8">
        <v>2030</v>
      </c>
      <c r="C11" s="11" t="s">
        <v>38</v>
      </c>
      <c r="D11" s="30">
        <f>Assumptions!C11</f>
        <v>0</v>
      </c>
      <c r="E11" s="36">
        <f>Assumptions!$D$19</f>
        <v>40000</v>
      </c>
      <c r="F11" s="35">
        <f>D11-E11</f>
        <v>-40000</v>
      </c>
      <c r="G11" s="33">
        <f>INDEX(Table4[[#All],[ACCU Pathway]],MATCH('Carbon Cost Calculations'!B11,Table4[[#All],[Year]],0))</f>
        <v>50</v>
      </c>
      <c r="H11" s="33">
        <f>G11*F11</f>
        <v>-2000000</v>
      </c>
    </row>
    <row r="12" spans="2:9" x14ac:dyDescent="0.15">
      <c r="B12" s="10">
        <v>2040</v>
      </c>
      <c r="C12" s="11" t="s">
        <v>38</v>
      </c>
      <c r="D12" s="31">
        <f>Assumptions!D11</f>
        <v>0</v>
      </c>
      <c r="E12" s="36">
        <f>Assumptions!$D$19</f>
        <v>40000</v>
      </c>
      <c r="F12" s="35">
        <f t="shared" ref="F12:F13" si="0">D12-E12</f>
        <v>-40000</v>
      </c>
      <c r="G12" s="33">
        <f>INDEX(Table4[[#All],[ACCU Pathway]],MATCH('Carbon Cost Calculations'!B12,Table4[[#All],[Year]],0))</f>
        <v>70</v>
      </c>
      <c r="H12" s="33">
        <f t="shared" ref="H12:H13" si="1">G12*F12</f>
        <v>-2800000</v>
      </c>
    </row>
    <row r="13" spans="2:9" ht="16" customHeight="1" x14ac:dyDescent="0.15">
      <c r="B13" s="12">
        <v>2050</v>
      </c>
      <c r="C13" s="11" t="s">
        <v>38</v>
      </c>
      <c r="D13" s="32">
        <f>Table6[[#This Row],[2050]]</f>
        <v>0</v>
      </c>
      <c r="E13" s="36">
        <f>Assumptions!$D$19</f>
        <v>40000</v>
      </c>
      <c r="F13" s="35">
        <f t="shared" si="0"/>
        <v>-40000</v>
      </c>
      <c r="G13" s="33">
        <f>INDEX(Table4[[#All],[ACCU Pathway]],MATCH('Carbon Cost Calculations'!B13,Table4[[#All],[Year]],0))</f>
        <v>90</v>
      </c>
      <c r="H13" s="33">
        <f t="shared" si="1"/>
        <v>-3600000</v>
      </c>
    </row>
    <row r="15" spans="2:9" ht="18" x14ac:dyDescent="0.2">
      <c r="B15" s="50" t="s">
        <v>61</v>
      </c>
      <c r="C15" s="50"/>
      <c r="D15" s="50"/>
      <c r="E15" s="50"/>
    </row>
    <row r="16" spans="2:9" ht="78" customHeight="1" x14ac:dyDescent="0.15">
      <c r="B16" s="48" t="s">
        <v>62</v>
      </c>
      <c r="C16" s="49"/>
      <c r="D16" s="49"/>
      <c r="E16" s="49"/>
    </row>
    <row r="17" spans="2:5" ht="19" customHeight="1" x14ac:dyDescent="0.15">
      <c r="B17" s="20" t="s">
        <v>40</v>
      </c>
      <c r="C17" s="20" t="s">
        <v>63</v>
      </c>
      <c r="D17" s="20" t="s">
        <v>64</v>
      </c>
      <c r="E17" s="20" t="s">
        <v>65</v>
      </c>
    </row>
    <row r="18" spans="2:5" x14ac:dyDescent="0.15">
      <c r="B18">
        <v>2030</v>
      </c>
      <c r="C18" s="19">
        <f>I4</f>
        <v>0</v>
      </c>
      <c r="D18" s="34">
        <f>H11</f>
        <v>-2000000</v>
      </c>
      <c r="E18" s="19">
        <f>SUM(Table5[[#This Row],[Net Internal Carbon Cost]:[Safeguard Compliance Cost]])</f>
        <v>-2000000</v>
      </c>
    </row>
    <row r="19" spans="2:5" x14ac:dyDescent="0.15">
      <c r="B19">
        <v>2040</v>
      </c>
      <c r="C19" s="19">
        <f>I5</f>
        <v>0</v>
      </c>
      <c r="D19" s="34">
        <f>H12</f>
        <v>-2800000</v>
      </c>
      <c r="E19" s="19">
        <f>SUM(Table5[[#This Row],[Net Internal Carbon Cost]:[Safeguard Compliance Cost]])</f>
        <v>-2800000</v>
      </c>
    </row>
    <row r="20" spans="2:5" x14ac:dyDescent="0.15">
      <c r="B20">
        <v>2050</v>
      </c>
      <c r="C20" s="19">
        <f>I6</f>
        <v>0</v>
      </c>
      <c r="D20" s="34">
        <f>H13</f>
        <v>-3600000</v>
      </c>
      <c r="E20" s="19">
        <f>SUM(Table5[[#This Row],[Net Internal Carbon Cost]:[Safeguard Compliance Cost]])</f>
        <v>-3600000</v>
      </c>
    </row>
  </sheetData>
  <mergeCells count="4">
    <mergeCell ref="B16:E16"/>
    <mergeCell ref="B15:E15"/>
    <mergeCell ref="B2:E2"/>
    <mergeCell ref="B9:E9"/>
  </mergeCells>
  <pageMargins left="0.7" right="0.7" top="0.75" bottom="0.75" header="0.3" footer="0.3"/>
  <ignoredErrors>
    <ignoredError sqref="C5:C6 G5:G6" calculatedColumn="1"/>
  </ignoredErrors>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58f6ba-4d62-44e9-8359-8ea50a57a314" xsi:nil="true"/>
    <lcf76f155ced4ddcb4097134ff3c332f xmlns="1a819adc-5a92-4b11-986f-ea8ee3cdb38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235C33C4DBC648874EA49F821D74FE" ma:contentTypeVersion="15" ma:contentTypeDescription="Create a new document." ma:contentTypeScope="" ma:versionID="7e5232f8ceb8e6109d19b229a9d80c4d">
  <xsd:schema xmlns:xsd="http://www.w3.org/2001/XMLSchema" xmlns:xs="http://www.w3.org/2001/XMLSchema" xmlns:p="http://schemas.microsoft.com/office/2006/metadata/properties" xmlns:ns2="1a819adc-5a92-4b11-986f-ea8ee3cdb38b" xmlns:ns3="b258f6ba-4d62-44e9-8359-8ea50a57a314" targetNamespace="http://schemas.microsoft.com/office/2006/metadata/properties" ma:root="true" ma:fieldsID="0842b95e1366aeb30ddcb575202174c4" ns2:_="" ns3:_="">
    <xsd:import namespace="1a819adc-5a92-4b11-986f-ea8ee3cdb38b"/>
    <xsd:import namespace="b258f6ba-4d62-44e9-8359-8ea50a57a3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19adc-5a92-4b11-986f-ea8ee3cdb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a2d9e7-5df1-493b-a590-026a97bccc7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f6ba-4d62-44e9-8359-8ea50a57a3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2bc4ab-e233-40bc-ab12-2f321d8f7e76}" ma:internalName="TaxCatchAll" ma:showField="CatchAllData" ma:web="b258f6ba-4d62-44e9-8359-8ea50a57a31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1788D-A3C3-4F1D-B686-C666181FE7A6}">
  <ds:schemaRef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1a819adc-5a92-4b11-986f-ea8ee3cdb38b"/>
    <ds:schemaRef ds:uri="b258f6ba-4d62-44e9-8359-8ea50a57a314"/>
    <ds:schemaRef ds:uri="http://www.w3.org/XML/1998/namespace"/>
    <ds:schemaRef ds:uri="http://purl.org/dc/terms/"/>
  </ds:schemaRefs>
</ds:datastoreItem>
</file>

<file path=customXml/itemProps2.xml><?xml version="1.0" encoding="utf-8"?>
<ds:datastoreItem xmlns:ds="http://schemas.openxmlformats.org/officeDocument/2006/customXml" ds:itemID="{5180950C-5202-440D-ABAD-FB5344B41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19adc-5a92-4b11-986f-ea8ee3cdb38b"/>
    <ds:schemaRef ds:uri="b258f6ba-4d62-44e9-8359-8ea50a57a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F9A268-5F9E-44EB-9E3C-DF72A3DF0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Introductions</vt:lpstr>
      <vt:lpstr>Assumptions</vt:lpstr>
      <vt:lpstr>Carbon Cost Calculations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Angela Thompson</cp:lastModifiedBy>
  <cp:revision/>
  <dcterms:created xsi:type="dcterms:W3CDTF">2025-04-01T18:30:49Z</dcterms:created>
  <dcterms:modified xsi:type="dcterms:W3CDTF">2025-05-06T05:14:23Z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0x01010090235C33C4DBC648874EA49F821D74FE</vt:lpwstr>
  </property>
  <property fmtid="{D5CDD505-2E9C-101B-9397-08002B2CF9AE}" pid="3" name="MediaServiceImageTags">
    <vt:lpwstr/>
  </property>
</Properties>
</file>